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345" yWindow="30" windowWidth="15120" windowHeight="8010"/>
  </bookViews>
  <sheets>
    <sheet name="производ.показатели" sheetId="2" r:id="rId1"/>
  </sheets>
  <externalReferences>
    <externalReference r:id="rId2"/>
  </externalReferences>
  <definedNames>
    <definedName name="kind_of_fuels">[1]TEHSHEET!$R$2:$R$29</definedName>
    <definedName name="kind_of_purchase_method">[1]TEHSHEET!$P$2:$P$4</definedName>
  </definedNames>
  <calcPr calcId="124519" fullPrecision="0"/>
</workbook>
</file>

<file path=xl/calcChain.xml><?xml version="1.0" encoding="utf-8"?>
<calcChain xmlns="http://schemas.openxmlformats.org/spreadsheetml/2006/main">
  <c r="D7" i="2"/>
  <c r="D55" l="1"/>
  <c r="D25"/>
  <c r="D11"/>
  <c r="D16"/>
  <c r="D21"/>
  <c r="D9" l="1"/>
  <c r="D13"/>
  <c r="D36" l="1"/>
  <c r="E9"/>
  <c r="E36" s="1"/>
  <c r="D42"/>
  <c r="D56" l="1"/>
  <c r="D45"/>
  <c r="D47" s="1"/>
</calcChain>
</file>

<file path=xl/sharedStrings.xml><?xml version="1.0" encoding="utf-8"?>
<sst xmlns="http://schemas.openxmlformats.org/spreadsheetml/2006/main" count="172" uniqueCount="135">
  <si>
    <t>Вид регулируемой деятельности</t>
  </si>
  <si>
    <t>Форма 1.5. Информация</t>
  </si>
  <si>
    <t>1</t>
  </si>
  <si>
    <t>x</t>
  </si>
  <si>
    <t xml:space="preserve">Выручка от регулируемой деятельности </t>
  </si>
  <si>
    <t>тыс.руб.</t>
  </si>
  <si>
    <t xml:space="preserve">Себестоимость производимых товаров (оказываемых услуг) по регулируемому виду деятельности, в том числе: </t>
  </si>
  <si>
    <t>Расходы на покупаемую тепловую энергию (мощность)</t>
  </si>
  <si>
    <t>Расходы на топливо</t>
  </si>
  <si>
    <t>газ природный по регулируемой цене</t>
  </si>
  <si>
    <t>Стоимость</t>
  </si>
  <si>
    <t>Объем</t>
  </si>
  <si>
    <t>тыс. м3</t>
  </si>
  <si>
    <t>Способ приобретения</t>
  </si>
  <si>
    <t>Расходы на покупаемую электрическую энергию (мощность), потребляемую оборудованием, используемым в технологическом процессе:</t>
  </si>
  <si>
    <t>Средневзвешенная стоимость 1 кВт*ч</t>
  </si>
  <si>
    <t>руб.</t>
  </si>
  <si>
    <t>Объем приобретенной электрической энергии</t>
  </si>
  <si>
    <t>тыс. кВт*ч</t>
  </si>
  <si>
    <t>Расходы на химреагенты, используемые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</si>
  <si>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</si>
  <si>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</si>
  <si>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амортизацию основных производственных средств, используемых в технологическом процессе</t>
  </si>
  <si>
    <t>Расходы на аренду имущества, используемого в технологическом процессе</t>
  </si>
  <si>
    <t>Расходы на оплату труда</t>
  </si>
  <si>
    <t>Отчисления на социальные нужды</t>
  </si>
  <si>
    <t>Общехозяйственные (управленческие) расходы</t>
  </si>
  <si>
    <t>Расходы на ремонт (капитальный и текущий) основных производственных средств</t>
  </si>
  <si>
    <t>Справочно: расходы на капитальный ремонт основных производственных средств</t>
  </si>
  <si>
    <t>Справочно: расходы на текущий ремонт основных производственных средств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</si>
  <si>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</si>
  <si>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прочие расходы</t>
  </si>
  <si>
    <t>4</t>
  </si>
  <si>
    <t>Валовая прибыль от продажи товаров и услуг по регулируемому виду деятельности (теплоснабжение и передача тепловой энергии)</t>
  </si>
  <si>
    <t>6</t>
  </si>
  <si>
    <t xml:space="preserve">Установленная тепловая мощность </t>
  </si>
  <si>
    <t>Гкал/ч</t>
  </si>
  <si>
    <t>7</t>
  </si>
  <si>
    <t xml:space="preserve">Присоединенная нагрузка </t>
  </si>
  <si>
    <t>8</t>
  </si>
  <si>
    <t xml:space="preserve">Объем вырабатываемой регулируемой организацией тепловой энергии </t>
  </si>
  <si>
    <t>тыс. Гкал</t>
  </si>
  <si>
    <t>8.1</t>
  </si>
  <si>
    <t>Справочно: объем тепловой энергии на технологические нужды производства</t>
  </si>
  <si>
    <t>9</t>
  </si>
  <si>
    <t>Объем покупаемой регулируемой организацией тепловой энергии</t>
  </si>
  <si>
    <t>10</t>
  </si>
  <si>
    <t>Объем тепловой энергии, отпускаемой потребителям, в том числе:</t>
  </si>
  <si>
    <t>По приборам учета</t>
  </si>
  <si>
    <t>По нормативам потребления</t>
  </si>
  <si>
    <t>11</t>
  </si>
  <si>
    <t>Технологические потери тепловой энергии при передаче по тепловым сетям</t>
  </si>
  <si>
    <t>%</t>
  </si>
  <si>
    <t>12</t>
  </si>
  <si>
    <t>Справочно: потери тепла через изоляцию труб</t>
  </si>
  <si>
    <t>тыс.Гкал</t>
  </si>
  <si>
    <t>13</t>
  </si>
  <si>
    <t>Справочно: потери тепла через утечки</t>
  </si>
  <si>
    <t>15</t>
  </si>
  <si>
    <t>Протяженность магистральных сетей и тепловых вводов (в однотрубном исчислении)</t>
  </si>
  <si>
    <t>км</t>
  </si>
  <si>
    <t>16</t>
  </si>
  <si>
    <t>Протяженность разводящих сетей (в однотрубном исчислении)</t>
  </si>
  <si>
    <t>17</t>
  </si>
  <si>
    <t>Количество теплоэлектростанций</t>
  </si>
  <si>
    <t>ед.</t>
  </si>
  <si>
    <t>18</t>
  </si>
  <si>
    <t>Количество тепловых станций и котельных</t>
  </si>
  <si>
    <t>19</t>
  </si>
  <si>
    <t>Количество тепловых пунктов</t>
  </si>
  <si>
    <t>20</t>
  </si>
  <si>
    <t>Среднесписочная численность основного производственного персонала</t>
  </si>
  <si>
    <t>чел.</t>
  </si>
  <si>
    <t>Удельный расход условного топлива на единицу тепловой энергии, отпускаемой в тепловую сеть</t>
  </si>
  <si>
    <t>кг у.т./Гкал</t>
  </si>
  <si>
    <t>Удельный расход электрической энергии на единицу тепловой энергии, отпускаемой в тепловую сеть</t>
  </si>
  <si>
    <t>кВт*ч/Гкал</t>
  </si>
  <si>
    <t>Удельный расход холодной воды на единицу тепловой энергии, отпускаемой в тепловую сеть</t>
  </si>
  <si>
    <t>куб. м/Гкал</t>
  </si>
  <si>
    <t>прямые договора без торгов</t>
  </si>
  <si>
    <t>производство 
теплоэнергии + передача + сбыт</t>
  </si>
  <si>
    <t>об основных показателях финансово-хозяйственной деятельности 
МУ "Водоканал" МО "Город Нариманов" за 2013 год.</t>
  </si>
  <si>
    <t>с учетом 
хол.воды</t>
  </si>
  <si>
    <t>Общепроизводственные (цеховые) расходы</t>
  </si>
  <si>
    <t>2.2</t>
  </si>
  <si>
    <t>1.2</t>
  </si>
  <si>
    <t>1.3</t>
  </si>
  <si>
    <t>2</t>
  </si>
  <si>
    <t>2.1</t>
  </si>
  <si>
    <t>2.2.1</t>
  </si>
  <si>
    <t>2.3</t>
  </si>
  <si>
    <t>2.3.1</t>
  </si>
  <si>
    <t>2.3.2</t>
  </si>
  <si>
    <t>2.4</t>
  </si>
  <si>
    <t>2.5</t>
  </si>
  <si>
    <t>2.6</t>
  </si>
  <si>
    <t>2.7</t>
  </si>
  <si>
    <t>2.8</t>
  </si>
  <si>
    <t>2.9</t>
  </si>
  <si>
    <t>2.10</t>
  </si>
  <si>
    <t>2.11</t>
  </si>
  <si>
    <t>2.11.1</t>
  </si>
  <si>
    <t>2.11.2</t>
  </si>
  <si>
    <t>2.12</t>
  </si>
  <si>
    <t>2.12.1</t>
  </si>
  <si>
    <t>2.12.2</t>
  </si>
  <si>
    <t>2.13</t>
  </si>
  <si>
    <t>2.14</t>
  </si>
  <si>
    <t>3</t>
  </si>
  <si>
    <t>5</t>
  </si>
  <si>
    <t>6.1</t>
  </si>
  <si>
    <t>8.2</t>
  </si>
  <si>
    <t>14</t>
  </si>
  <si>
    <t>отопление</t>
  </si>
  <si>
    <t>в том числе</t>
  </si>
  <si>
    <t>горячее водоснабжение</t>
  </si>
  <si>
    <t>Расходы на холодную воду, используемую в технологическом процессе (в.т.ч в горячем водоснабжении)</t>
  </si>
  <si>
    <t>Доля исполненных в срок договоров о подключении (процент общего количества заключенных договоров о подключении)</t>
  </si>
  <si>
    <t>Средняя продолжительность рассмотрения заявлений о подключении (дней)</t>
  </si>
  <si>
    <t>в сфере теплоснабжения за 2013 год.</t>
  </si>
  <si>
    <t>Количество аварий на системах теплоснабжения (единиц на километр)</t>
  </si>
  <si>
    <t>Количество часов (суммарно за год), превышающих допустимую продолжительность перерыва подачи теплоснабжения</t>
  </si>
  <si>
    <t>Доля потребителей, затронутых ограничениями подачи теплоснабжения</t>
  </si>
  <si>
    <t xml:space="preserve">Количество часов (суммарно за год) отклонения от нормативной температуры </t>
  </si>
  <si>
    <t xml:space="preserve"> Информация</t>
  </si>
  <si>
    <t>в т.ч.</t>
  </si>
  <si>
    <t>ООО"Термо-технология" тех.обслуживание котельной г.Нариманов</t>
  </si>
  <si>
    <t>Резерв мощности централизованной системы горячего водоснабжения в течение квартала</t>
  </si>
  <si>
    <t>Форма 1.8. Информация о наличии (отсутствии) технической возможности 
подключения к централизованной системе теплоснабжения, а также о регистрации и ходе реализации заявок о подключении к централизованной системе теплоснабжения</t>
  </si>
  <si>
    <t>Количество исполненных заявок о подключении к централизованной системе теплоснабжения</t>
  </si>
  <si>
    <t>причина отказа</t>
  </si>
  <si>
    <t xml:space="preserve">Количество заявок о подключении к централизованной системе теплоснабжения, по которым принято решение об отказе в подключении </t>
  </si>
  <si>
    <t>недостаточно мощности</t>
  </si>
  <si>
    <t xml:space="preserve">об основных показателях финансово-хозяйственной деятельности 
МУП "Водоканал" МО "Город Нариманов" </t>
  </si>
  <si>
    <t>Количество поданных заявок о подключении к централизованной системе  теплоснабжения</t>
  </si>
</sst>
</file>

<file path=xl/styles.xml><?xml version="1.0" encoding="utf-8"?>
<styleSheet xmlns="http://schemas.openxmlformats.org/spreadsheetml/2006/main">
  <numFmts count="3">
    <numFmt numFmtId="164" formatCode="#,##0.0000"/>
    <numFmt numFmtId="165" formatCode="#,##0.000"/>
    <numFmt numFmtId="166" formatCode="#,##0.0"/>
  </numFmts>
  <fonts count="8">
    <font>
      <sz val="11"/>
      <color theme="1"/>
      <name val="Calibri"/>
      <family val="2"/>
      <charset val="204"/>
      <scheme val="minor"/>
    </font>
    <font>
      <b/>
      <sz val="10"/>
      <color rgb="FF26282F"/>
      <name val="Cambria"/>
      <family val="1"/>
      <charset val="204"/>
      <scheme val="major"/>
    </font>
    <font>
      <sz val="9"/>
      <name val="Tahoma"/>
      <family val="2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9"/>
      <color theme="1"/>
      <name val="Tahoma"/>
      <family val="2"/>
      <charset val="204"/>
    </font>
    <font>
      <sz val="10"/>
      <color theme="1"/>
      <name val="Cambria"/>
      <family val="1"/>
      <charset val="204"/>
      <scheme val="major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</cellStyleXfs>
  <cellXfs count="45">
    <xf numFmtId="0" fontId="0" fillId="0" borderId="0" xfId="0"/>
    <xf numFmtId="0" fontId="0" fillId="0" borderId="0" xfId="0" applyFill="1"/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 indent="1"/>
    </xf>
    <xf numFmtId="49" fontId="2" fillId="0" borderId="4" xfId="0" applyNumberFormat="1" applyFont="1" applyFill="1" applyBorder="1" applyAlignment="1" applyProtection="1">
      <alignment horizontal="left" vertical="center" wrapText="1" indent="2"/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 indent="3"/>
    </xf>
    <xf numFmtId="49" fontId="0" fillId="0" borderId="3" xfId="0" applyNumberFormat="1" applyFill="1" applyBorder="1" applyAlignment="1" applyProtection="1">
      <alignment horizontal="left" vertical="center" wrapText="1" indent="2"/>
    </xf>
    <xf numFmtId="49" fontId="2" fillId="0" borderId="3" xfId="0" applyNumberFormat="1" applyFont="1" applyFill="1" applyBorder="1" applyAlignment="1" applyProtection="1">
      <alignment horizontal="left" vertical="center" wrapText="1" indent="2"/>
    </xf>
    <xf numFmtId="49" fontId="0" fillId="0" borderId="3" xfId="0" applyNumberFormat="1" applyFill="1" applyBorder="1" applyAlignment="1" applyProtection="1">
      <alignment horizontal="left" vertical="center" wrapText="1" indent="1"/>
    </xf>
    <xf numFmtId="0" fontId="2" fillId="0" borderId="3" xfId="2" applyFont="1" applyFill="1" applyBorder="1" applyAlignment="1" applyProtection="1">
      <alignment horizontal="left" vertical="center" wrapText="1" indent="2"/>
    </xf>
    <xf numFmtId="49" fontId="0" fillId="0" borderId="2" xfId="0" applyNumberForma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 applyProtection="1">
      <alignment horizontal="left" vertical="center" wrapText="1" indent="1"/>
      <protection locked="0"/>
    </xf>
    <xf numFmtId="49" fontId="2" fillId="0" borderId="2" xfId="3" applyNumberFormat="1" applyFont="1" applyFill="1" applyBorder="1" applyAlignment="1" applyProtection="1">
      <alignment horizontal="center" vertical="center"/>
    </xf>
    <xf numFmtId="49" fontId="0" fillId="0" borderId="3" xfId="0" applyNumberFormat="1" applyFill="1" applyBorder="1" applyAlignment="1" applyProtection="1">
      <alignment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Alignment="1" applyProtection="1">
      <alignment horizontal="center" vertical="center"/>
      <protection locked="0"/>
    </xf>
    <xf numFmtId="166" fontId="2" fillId="0" borderId="1" xfId="0" applyNumberFormat="1" applyFont="1" applyFill="1" applyBorder="1" applyAlignment="1" applyProtection="1">
      <alignment horizontal="center" vertical="center"/>
      <protection locked="0"/>
    </xf>
    <xf numFmtId="4" fontId="0" fillId="0" borderId="1" xfId="0" applyNumberFormat="1" applyFill="1" applyBorder="1"/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vertical="top" wrapText="1"/>
    </xf>
    <xf numFmtId="0" fontId="6" fillId="0" borderId="1" xfId="0" applyFont="1" applyBorder="1"/>
    <xf numFmtId="0" fontId="1" fillId="0" borderId="0" xfId="0" applyFont="1" applyAlignment="1"/>
    <xf numFmtId="0" fontId="7" fillId="0" borderId="1" xfId="0" applyFont="1" applyBorder="1" applyAlignment="1">
      <alignment horizontal="left" vertical="top" wrapText="1"/>
    </xf>
    <xf numFmtId="9" fontId="6" fillId="0" borderId="1" xfId="0" applyNumberFormat="1" applyFont="1" applyBorder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justify"/>
    </xf>
    <xf numFmtId="0" fontId="6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</cellXfs>
  <cellStyles count="4">
    <cellStyle name="Гиперссылка 3" xfId="1"/>
    <cellStyle name="Обычный" xfId="0" builtinId="0"/>
    <cellStyle name="Обычный_ВО показатели" xfId="3"/>
    <cellStyle name="Обычный_ХВС показатели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mp-User/&#1056;&#1072;&#1073;&#1086;&#1095;&#1080;&#1081;%20&#1089;&#1090;&#1086;&#1083;/&#1096;&#1072;&#1073;&#1083;&#1086;&#1085;&#1099;%20&#1095;&#1077;&#1088;&#1077;&#1079;%20&#1045;&#1048;&#1040;&#1057;/&#1058;&#1072;&#1088;&#1080;&#1092;/JKH.OPEN.INFO.TARIFF.WARM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ReestrMO"/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ТС инвестиции"/>
      <sheetName val="ТС показатели"/>
      <sheetName val="ТС показатели (2)"/>
      <sheetName val="Ссылки на публикации"/>
      <sheetName val="Комментарии"/>
      <sheetName val="Проверка"/>
      <sheetName val="TEHSHEET"/>
      <sheetName val="CheckCopy"/>
      <sheetName val="AllSheetsInThisWorkbook"/>
      <sheetName val="et_union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SheetMain01"/>
      <sheetName val="modSheetMain03"/>
      <sheetName val="modSheetMain04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P2" t="str">
            <v>торги/аукционы</v>
          </cell>
          <cell r="R2" t="str">
            <v>газ природный по регулируемой цене</v>
          </cell>
        </row>
        <row r="3">
          <cell r="P3" t="str">
            <v>прямые договора без торгов</v>
          </cell>
          <cell r="R3" t="str">
            <v>газ природный по нерегулируемой цене</v>
          </cell>
        </row>
        <row r="4">
          <cell r="P4" t="str">
            <v>прочее</v>
          </cell>
          <cell r="R4" t="str">
            <v>газ сжиженный</v>
          </cell>
        </row>
        <row r="5">
          <cell r="R5" t="str">
            <v>газовый конденсат</v>
          </cell>
        </row>
        <row r="6">
          <cell r="R6" t="str">
            <v>гшз</v>
          </cell>
        </row>
        <row r="7">
          <cell r="R7" t="str">
            <v>мазут</v>
          </cell>
        </row>
        <row r="8">
          <cell r="R8" t="str">
            <v>нефть</v>
          </cell>
        </row>
        <row r="9">
          <cell r="R9" t="str">
            <v>дизельное топливо</v>
          </cell>
        </row>
        <row r="10">
          <cell r="R10" t="str">
            <v>уголь бурый</v>
          </cell>
        </row>
        <row r="11">
          <cell r="R11" t="str">
            <v>уголь каменный</v>
          </cell>
        </row>
        <row r="12">
          <cell r="R12" t="str">
            <v>торф</v>
          </cell>
        </row>
        <row r="13">
          <cell r="R13" t="str">
            <v>дрова</v>
          </cell>
        </row>
        <row r="14">
          <cell r="R14" t="str">
            <v>опил</v>
          </cell>
        </row>
        <row r="15">
          <cell r="R15" t="str">
            <v>отходы березовые</v>
          </cell>
        </row>
        <row r="16">
          <cell r="R16" t="str">
            <v>отходы осиновые</v>
          </cell>
        </row>
        <row r="17">
          <cell r="R17" t="str">
            <v>печное топливо</v>
          </cell>
        </row>
        <row r="18">
          <cell r="R18" t="str">
            <v>пилеты</v>
          </cell>
        </row>
        <row r="19">
          <cell r="R19" t="str">
            <v>смола</v>
          </cell>
        </row>
        <row r="20">
          <cell r="R20" t="str">
            <v>щепа</v>
          </cell>
        </row>
        <row r="21">
          <cell r="R21" t="str">
            <v>горючий сланец</v>
          </cell>
        </row>
        <row r="22">
          <cell r="R22" t="str">
            <v>керосин</v>
          </cell>
        </row>
        <row r="23">
          <cell r="R23" t="str">
            <v>кислородно-водородная смесь</v>
          </cell>
        </row>
        <row r="24">
          <cell r="R24" t="str">
            <v>электроэнергия (НН)</v>
          </cell>
        </row>
        <row r="25">
          <cell r="R25" t="str">
            <v>электроэнергия (СН1)</v>
          </cell>
        </row>
        <row r="26">
          <cell r="R26" t="str">
            <v>электроэнергия (СН2)</v>
          </cell>
        </row>
        <row r="27">
          <cell r="R27" t="str">
            <v>электроэнергия (ВН)</v>
          </cell>
        </row>
        <row r="28">
          <cell r="R28" t="str">
            <v>мощность</v>
          </cell>
        </row>
        <row r="29">
          <cell r="R29" t="str">
            <v>прочее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9"/>
  <sheetViews>
    <sheetView tabSelected="1" topLeftCell="A67" workbookViewId="0">
      <selection activeCell="B79" sqref="B79"/>
    </sheetView>
  </sheetViews>
  <sheetFormatPr defaultRowHeight="15"/>
  <cols>
    <col min="1" max="1" width="6.85546875" style="1" customWidth="1"/>
    <col min="2" max="2" width="46.5703125" style="1" customWidth="1"/>
    <col min="3" max="3" width="13.42578125" style="1" customWidth="1"/>
    <col min="4" max="4" width="14.140625" style="1" customWidth="1"/>
    <col min="5" max="5" width="11.42578125" style="1" customWidth="1"/>
    <col min="6" max="16384" width="9.140625" style="1"/>
  </cols>
  <sheetData>
    <row r="1" spans="1:5">
      <c r="A1" s="43" t="s">
        <v>1</v>
      </c>
      <c r="B1" s="43"/>
      <c r="C1" s="43"/>
      <c r="D1" s="43"/>
    </row>
    <row r="2" spans="1:5" ht="27" customHeight="1">
      <c r="A2" s="44" t="s">
        <v>81</v>
      </c>
      <c r="B2" s="43"/>
      <c r="C2" s="43"/>
      <c r="D2" s="43"/>
    </row>
    <row r="4" spans="1:5" ht="46.5">
      <c r="A4" s="2" t="s">
        <v>2</v>
      </c>
      <c r="B4" s="3" t="s">
        <v>0</v>
      </c>
      <c r="C4" s="15" t="s">
        <v>3</v>
      </c>
      <c r="D4" s="18" t="s">
        <v>80</v>
      </c>
      <c r="E4" s="18" t="s">
        <v>82</v>
      </c>
    </row>
    <row r="5" spans="1:5">
      <c r="A5" s="28" t="s">
        <v>2</v>
      </c>
      <c r="B5" s="3" t="s">
        <v>4</v>
      </c>
      <c r="C5" s="15" t="s">
        <v>5</v>
      </c>
      <c r="D5" s="19">
        <v>49580.2</v>
      </c>
    </row>
    <row r="6" spans="1:5">
      <c r="A6" s="28"/>
      <c r="B6" s="3" t="s">
        <v>114</v>
      </c>
      <c r="C6" s="15"/>
      <c r="D6" s="19"/>
    </row>
    <row r="7" spans="1:5">
      <c r="A7" s="28" t="s">
        <v>85</v>
      </c>
      <c r="B7" s="3" t="s">
        <v>113</v>
      </c>
      <c r="C7" s="15" t="s">
        <v>5</v>
      </c>
      <c r="D7" s="19">
        <f>D5-D8</f>
        <v>35048.199999999997</v>
      </c>
    </row>
    <row r="8" spans="1:5">
      <c r="A8" s="28" t="s">
        <v>86</v>
      </c>
      <c r="B8" s="3" t="s">
        <v>115</v>
      </c>
      <c r="C8" s="15" t="s">
        <v>5</v>
      </c>
      <c r="D8" s="19">
        <v>14532</v>
      </c>
    </row>
    <row r="9" spans="1:5" ht="33.75">
      <c r="A9" s="28" t="s">
        <v>87</v>
      </c>
      <c r="B9" s="3" t="s">
        <v>6</v>
      </c>
      <c r="C9" s="15" t="s">
        <v>5</v>
      </c>
      <c r="D9" s="20">
        <f>D10+D11+D16+D19+D21+D22+D23+D24+D25+D26+D29+D32+D35</f>
        <v>39917.699999999997</v>
      </c>
      <c r="E9" s="27">
        <f>D9+E19</f>
        <v>50285.5</v>
      </c>
    </row>
    <row r="10" spans="1:5" ht="22.5">
      <c r="A10" s="28" t="s">
        <v>88</v>
      </c>
      <c r="B10" s="4" t="s">
        <v>7</v>
      </c>
      <c r="C10" s="15" t="s">
        <v>5</v>
      </c>
      <c r="D10" s="19">
        <v>0</v>
      </c>
    </row>
    <row r="11" spans="1:5">
      <c r="A11" s="28" t="s">
        <v>84</v>
      </c>
      <c r="B11" s="4" t="s">
        <v>8</v>
      </c>
      <c r="C11" s="15" t="s">
        <v>5</v>
      </c>
      <c r="D11" s="20">
        <f>D12</f>
        <v>15556.9</v>
      </c>
    </row>
    <row r="12" spans="1:5">
      <c r="A12" s="42" t="s">
        <v>89</v>
      </c>
      <c r="B12" s="5" t="s">
        <v>9</v>
      </c>
      <c r="C12" s="15" t="s">
        <v>5</v>
      </c>
      <c r="D12" s="19">
        <v>15556.9</v>
      </c>
    </row>
    <row r="13" spans="1:5">
      <c r="A13" s="42"/>
      <c r="B13" s="6" t="s">
        <v>10</v>
      </c>
      <c r="C13" s="15" t="s">
        <v>5</v>
      </c>
      <c r="D13" s="19">
        <f>D12/D14</f>
        <v>4.22</v>
      </c>
    </row>
    <row r="14" spans="1:5">
      <c r="A14" s="42"/>
      <c r="B14" s="6" t="s">
        <v>11</v>
      </c>
      <c r="C14" s="16" t="s">
        <v>12</v>
      </c>
      <c r="D14" s="19">
        <v>3686.6</v>
      </c>
    </row>
    <row r="15" spans="1:5" ht="33.75">
      <c r="A15" s="42"/>
      <c r="B15" s="6" t="s">
        <v>13</v>
      </c>
      <c r="C15" s="15" t="s">
        <v>3</v>
      </c>
      <c r="D15" s="21" t="s">
        <v>79</v>
      </c>
    </row>
    <row r="16" spans="1:5" ht="33.75">
      <c r="A16" s="28" t="s">
        <v>90</v>
      </c>
      <c r="B16" s="4" t="s">
        <v>14</v>
      </c>
      <c r="C16" s="15" t="s">
        <v>5</v>
      </c>
      <c r="D16" s="26">
        <f>D18*D17</f>
        <v>1623.4</v>
      </c>
    </row>
    <row r="17" spans="1:5">
      <c r="A17" s="28" t="s">
        <v>91</v>
      </c>
      <c r="B17" s="7" t="s">
        <v>15</v>
      </c>
      <c r="C17" s="15" t="s">
        <v>16</v>
      </c>
      <c r="D17" s="20">
        <v>3.07</v>
      </c>
    </row>
    <row r="18" spans="1:5">
      <c r="A18" s="28" t="s">
        <v>92</v>
      </c>
      <c r="B18" s="8" t="s">
        <v>17</v>
      </c>
      <c r="C18" s="15" t="s">
        <v>18</v>
      </c>
      <c r="D18" s="26">
        <v>528.79999999999995</v>
      </c>
    </row>
    <row r="19" spans="1:5" ht="33.75">
      <c r="A19" s="28" t="s">
        <v>93</v>
      </c>
      <c r="B19" s="4" t="s">
        <v>116</v>
      </c>
      <c r="C19" s="15" t="s">
        <v>5</v>
      </c>
      <c r="D19" s="19"/>
      <c r="E19" s="19">
        <v>10367.799999999999</v>
      </c>
    </row>
    <row r="20" spans="1:5" ht="22.5">
      <c r="A20" s="28" t="s">
        <v>94</v>
      </c>
      <c r="B20" s="4" t="s">
        <v>19</v>
      </c>
      <c r="C20" s="15" t="s">
        <v>5</v>
      </c>
      <c r="D20" s="19"/>
    </row>
    <row r="21" spans="1:5" ht="30">
      <c r="A21" s="28" t="s">
        <v>95</v>
      </c>
      <c r="B21" s="9" t="s">
        <v>20</v>
      </c>
      <c r="C21" s="15" t="s">
        <v>5</v>
      </c>
      <c r="D21" s="19">
        <f>2424.9</f>
        <v>2424.9</v>
      </c>
    </row>
    <row r="22" spans="1:5" ht="30">
      <c r="A22" s="28" t="s">
        <v>96</v>
      </c>
      <c r="B22" s="9" t="s">
        <v>21</v>
      </c>
      <c r="C22" s="15" t="s">
        <v>5</v>
      </c>
      <c r="D22" s="19">
        <v>765.8</v>
      </c>
    </row>
    <row r="23" spans="1:5" ht="45">
      <c r="A23" s="28" t="s">
        <v>97</v>
      </c>
      <c r="B23" s="9" t="s">
        <v>22</v>
      </c>
      <c r="C23" s="15" t="s">
        <v>5</v>
      </c>
      <c r="D23" s="19">
        <v>7370.7</v>
      </c>
    </row>
    <row r="24" spans="1:5" ht="22.5">
      <c r="A24" s="28" t="s">
        <v>98</v>
      </c>
      <c r="B24" s="4" t="s">
        <v>23</v>
      </c>
      <c r="C24" s="15" t="s">
        <v>5</v>
      </c>
      <c r="D24" s="19"/>
    </row>
    <row r="25" spans="1:5">
      <c r="A25" s="28" t="s">
        <v>99</v>
      </c>
      <c r="B25" s="4" t="s">
        <v>83</v>
      </c>
      <c r="C25" s="15" t="s">
        <v>5</v>
      </c>
      <c r="D25" s="19">
        <f>46.7+2146.2</f>
        <v>2192.9</v>
      </c>
    </row>
    <row r="26" spans="1:5">
      <c r="A26" s="28" t="s">
        <v>100</v>
      </c>
      <c r="B26" s="4" t="s">
        <v>26</v>
      </c>
      <c r="C26" s="15" t="s">
        <v>5</v>
      </c>
      <c r="D26" s="19">
        <v>639.6</v>
      </c>
    </row>
    <row r="27" spans="1:5">
      <c r="A27" s="28" t="s">
        <v>101</v>
      </c>
      <c r="B27" s="8" t="s">
        <v>24</v>
      </c>
      <c r="C27" s="15" t="s">
        <v>5</v>
      </c>
      <c r="D27" s="19">
        <v>426</v>
      </c>
    </row>
    <row r="28" spans="1:5">
      <c r="A28" s="28" t="s">
        <v>102</v>
      </c>
      <c r="B28" s="8" t="s">
        <v>25</v>
      </c>
      <c r="C28" s="15" t="s">
        <v>5</v>
      </c>
      <c r="D28" s="19">
        <v>134.69999999999999</v>
      </c>
    </row>
    <row r="29" spans="1:5" ht="30">
      <c r="A29" s="28" t="s">
        <v>103</v>
      </c>
      <c r="B29" s="9" t="s">
        <v>27</v>
      </c>
      <c r="C29" s="15" t="s">
        <v>5</v>
      </c>
      <c r="D29" s="19">
        <v>509.1</v>
      </c>
    </row>
    <row r="30" spans="1:5" ht="22.5">
      <c r="A30" s="28" t="s">
        <v>104</v>
      </c>
      <c r="B30" s="10" t="s">
        <v>28</v>
      </c>
      <c r="C30" s="15" t="s">
        <v>5</v>
      </c>
      <c r="D30" s="19"/>
    </row>
    <row r="31" spans="1:5" ht="22.5">
      <c r="A31" s="28" t="s">
        <v>105</v>
      </c>
      <c r="B31" s="10" t="s">
        <v>29</v>
      </c>
      <c r="C31" s="15" t="s">
        <v>5</v>
      </c>
      <c r="D31" s="19">
        <v>509.1</v>
      </c>
    </row>
    <row r="32" spans="1:5" ht="45">
      <c r="A32" s="28" t="s">
        <v>106</v>
      </c>
      <c r="B32" s="4" t="s">
        <v>30</v>
      </c>
      <c r="C32" s="15" t="s">
        <v>5</v>
      </c>
      <c r="D32" s="19">
        <v>7381.5</v>
      </c>
    </row>
    <row r="33" spans="1:5">
      <c r="A33" s="29"/>
      <c r="B33" s="4" t="s">
        <v>125</v>
      </c>
      <c r="C33" s="15"/>
      <c r="D33" s="19"/>
    </row>
    <row r="34" spans="1:5" ht="24">
      <c r="A34" s="29"/>
      <c r="B34" s="34" t="s">
        <v>126</v>
      </c>
      <c r="C34" s="15" t="s">
        <v>5</v>
      </c>
      <c r="D34" s="19">
        <v>5830.2</v>
      </c>
    </row>
    <row r="35" spans="1:5">
      <c r="A35" s="11" t="s">
        <v>107</v>
      </c>
      <c r="B35" s="12" t="s">
        <v>31</v>
      </c>
      <c r="C35" s="17" t="s">
        <v>5</v>
      </c>
      <c r="D35" s="19">
        <v>1452.9</v>
      </c>
    </row>
    <row r="36" spans="1:5" ht="33.75">
      <c r="A36" s="28" t="s">
        <v>108</v>
      </c>
      <c r="B36" s="3" t="s">
        <v>33</v>
      </c>
      <c r="C36" s="15" t="s">
        <v>5</v>
      </c>
      <c r="D36" s="19">
        <f>D5-D9</f>
        <v>9662.5</v>
      </c>
      <c r="E36" s="27">
        <f>D5-E9</f>
        <v>-705.3</v>
      </c>
    </row>
    <row r="37" spans="1:5">
      <c r="A37" s="13" t="s">
        <v>32</v>
      </c>
      <c r="B37" s="3" t="s">
        <v>35</v>
      </c>
      <c r="C37" s="15" t="s">
        <v>36</v>
      </c>
      <c r="D37" s="19">
        <v>25.8</v>
      </c>
    </row>
    <row r="38" spans="1:5">
      <c r="A38" s="13" t="s">
        <v>109</v>
      </c>
      <c r="B38" s="3" t="s">
        <v>38</v>
      </c>
      <c r="C38" s="15" t="s">
        <v>36</v>
      </c>
      <c r="D38" s="19">
        <v>14.72</v>
      </c>
    </row>
    <row r="39" spans="1:5" ht="22.5">
      <c r="A39" s="13" t="s">
        <v>34</v>
      </c>
      <c r="B39" s="3" t="s">
        <v>40</v>
      </c>
      <c r="C39" s="15" t="s">
        <v>41</v>
      </c>
      <c r="D39" s="25">
        <v>73.396000000000001</v>
      </c>
    </row>
    <row r="40" spans="1:5" ht="22.5">
      <c r="A40" s="13" t="s">
        <v>110</v>
      </c>
      <c r="B40" s="4" t="s">
        <v>43</v>
      </c>
      <c r="C40" s="15" t="s">
        <v>41</v>
      </c>
      <c r="D40" s="22"/>
    </row>
    <row r="41" spans="1:5" ht="22.5">
      <c r="A41" s="13" t="s">
        <v>37</v>
      </c>
      <c r="B41" s="3" t="s">
        <v>45</v>
      </c>
      <c r="C41" s="15" t="s">
        <v>41</v>
      </c>
      <c r="D41" s="22"/>
    </row>
    <row r="42" spans="1:5" ht="22.5">
      <c r="A42" s="13" t="s">
        <v>39</v>
      </c>
      <c r="B42" s="3" t="s">
        <v>47</v>
      </c>
      <c r="C42" s="15" t="s">
        <v>41</v>
      </c>
      <c r="D42" s="23">
        <f>SUM(D43:D44)</f>
        <v>40.899000000000001</v>
      </c>
    </row>
    <row r="43" spans="1:5">
      <c r="A43" s="13" t="s">
        <v>42</v>
      </c>
      <c r="B43" s="4" t="s">
        <v>48</v>
      </c>
      <c r="C43" s="15" t="s">
        <v>41</v>
      </c>
      <c r="D43" s="22">
        <v>8.4830000000000005</v>
      </c>
    </row>
    <row r="44" spans="1:5">
      <c r="A44" s="13" t="s">
        <v>111</v>
      </c>
      <c r="B44" s="4" t="s">
        <v>49</v>
      </c>
      <c r="C44" s="15" t="s">
        <v>41</v>
      </c>
      <c r="D44" s="22">
        <v>32.415999999999997</v>
      </c>
    </row>
    <row r="45" spans="1:5" ht="22.5">
      <c r="A45" s="13" t="s">
        <v>44</v>
      </c>
      <c r="B45" s="3" t="s">
        <v>51</v>
      </c>
      <c r="C45" s="15" t="s">
        <v>52</v>
      </c>
      <c r="D45" s="19">
        <f>D39-D42-D46</f>
        <v>26.23</v>
      </c>
    </row>
    <row r="46" spans="1:5">
      <c r="A46" s="13" t="s">
        <v>46</v>
      </c>
      <c r="B46" s="3" t="s">
        <v>54</v>
      </c>
      <c r="C46" s="15" t="s">
        <v>55</v>
      </c>
      <c r="D46" s="25">
        <v>6.2640000000000002</v>
      </c>
    </row>
    <row r="47" spans="1:5">
      <c r="A47" s="13" t="s">
        <v>50</v>
      </c>
      <c r="B47" s="14" t="s">
        <v>57</v>
      </c>
      <c r="C47" s="15" t="s">
        <v>55</v>
      </c>
      <c r="D47" s="25">
        <f>D45-D46</f>
        <v>19.966000000000001</v>
      </c>
    </row>
    <row r="48" spans="1:5" ht="22.5">
      <c r="A48" s="13" t="s">
        <v>53</v>
      </c>
      <c r="B48" s="3" t="s">
        <v>59</v>
      </c>
      <c r="C48" s="15" t="s">
        <v>60</v>
      </c>
      <c r="D48" s="19">
        <v>16.5</v>
      </c>
    </row>
    <row r="49" spans="1:4" ht="22.5">
      <c r="A49" s="13" t="s">
        <v>56</v>
      </c>
      <c r="B49" s="3" t="s">
        <v>62</v>
      </c>
      <c r="C49" s="15" t="s">
        <v>60</v>
      </c>
      <c r="D49" s="19">
        <v>27.7</v>
      </c>
    </row>
    <row r="50" spans="1:4">
      <c r="A50" s="13" t="s">
        <v>112</v>
      </c>
      <c r="B50" s="3" t="s">
        <v>64</v>
      </c>
      <c r="C50" s="15" t="s">
        <v>65</v>
      </c>
      <c r="D50" s="24">
        <v>0</v>
      </c>
    </row>
    <row r="51" spans="1:4">
      <c r="A51" s="13" t="s">
        <v>58</v>
      </c>
      <c r="B51" s="3" t="s">
        <v>67</v>
      </c>
      <c r="C51" s="15" t="s">
        <v>65</v>
      </c>
      <c r="D51" s="24">
        <v>1</v>
      </c>
    </row>
    <row r="52" spans="1:4">
      <c r="A52" s="13" t="s">
        <v>61</v>
      </c>
      <c r="B52" s="3" t="s">
        <v>69</v>
      </c>
      <c r="C52" s="15" t="s">
        <v>65</v>
      </c>
      <c r="D52" s="24">
        <v>0</v>
      </c>
    </row>
    <row r="53" spans="1:4" ht="22.5">
      <c r="A53" s="13" t="s">
        <v>63</v>
      </c>
      <c r="B53" s="3" t="s">
        <v>71</v>
      </c>
      <c r="C53" s="15" t="s">
        <v>72</v>
      </c>
      <c r="D53" s="24">
        <v>14</v>
      </c>
    </row>
    <row r="54" spans="1:4" ht="22.5">
      <c r="A54" s="13" t="s">
        <v>66</v>
      </c>
      <c r="B54" s="3" t="s">
        <v>73</v>
      </c>
      <c r="C54" s="15" t="s">
        <v>74</v>
      </c>
      <c r="D54" s="19">
        <v>149.97999999999999</v>
      </c>
    </row>
    <row r="55" spans="1:4" ht="22.5">
      <c r="A55" s="13" t="s">
        <v>68</v>
      </c>
      <c r="B55" s="3" t="s">
        <v>75</v>
      </c>
      <c r="C55" s="15" t="s">
        <v>76</v>
      </c>
      <c r="D55" s="19">
        <f>D18/D39</f>
        <v>7.2</v>
      </c>
    </row>
    <row r="56" spans="1:4" ht="22.5">
      <c r="A56" s="13" t="s">
        <v>70</v>
      </c>
      <c r="B56" s="3" t="s">
        <v>77</v>
      </c>
      <c r="C56" s="15" t="s">
        <v>78</v>
      </c>
      <c r="D56" s="25">
        <f>18763/D39</f>
        <v>255.64099999999999</v>
      </c>
    </row>
    <row r="59" spans="1:4">
      <c r="B59" s="41" t="s">
        <v>124</v>
      </c>
      <c r="C59" s="41"/>
    </row>
    <row r="60" spans="1:4" ht="30" customHeight="1">
      <c r="B60" s="39" t="s">
        <v>133</v>
      </c>
      <c r="C60" s="39"/>
      <c r="D60" s="39"/>
    </row>
    <row r="61" spans="1:4">
      <c r="B61" s="41" t="s">
        <v>119</v>
      </c>
      <c r="C61" s="41"/>
      <c r="D61" s="41"/>
    </row>
    <row r="62" spans="1:4">
      <c r="B62" s="30"/>
      <c r="C62" s="30"/>
    </row>
    <row r="63" spans="1:4">
      <c r="B63" s="30"/>
      <c r="C63" s="30"/>
    </row>
    <row r="64" spans="1:4" ht="25.5">
      <c r="B64" s="31" t="s">
        <v>120</v>
      </c>
      <c r="C64" s="32">
        <v>0</v>
      </c>
    </row>
    <row r="65" spans="2:4" ht="38.25">
      <c r="B65" s="31" t="s">
        <v>121</v>
      </c>
      <c r="C65" s="32">
        <v>0</v>
      </c>
    </row>
    <row r="66" spans="2:4" ht="25.5">
      <c r="B66" s="31" t="s">
        <v>122</v>
      </c>
      <c r="C66" s="32">
        <v>0</v>
      </c>
    </row>
    <row r="67" spans="2:4" ht="25.5">
      <c r="B67" s="31" t="s">
        <v>123</v>
      </c>
      <c r="C67" s="32">
        <v>0</v>
      </c>
    </row>
    <row r="68" spans="2:4" ht="38.25">
      <c r="B68" s="31" t="s">
        <v>117</v>
      </c>
      <c r="C68" s="35">
        <v>1</v>
      </c>
    </row>
    <row r="69" spans="2:4" ht="25.5">
      <c r="B69" s="31" t="s">
        <v>118</v>
      </c>
      <c r="C69" s="32">
        <v>15</v>
      </c>
    </row>
    <row r="72" spans="2:4" ht="71.25" customHeight="1">
      <c r="B72" s="39" t="s">
        <v>128</v>
      </c>
      <c r="C72" s="40"/>
      <c r="D72" s="36"/>
    </row>
    <row r="73" spans="2:4">
      <c r="B73" s="33"/>
      <c r="C73" s="33"/>
      <c r="D73" s="33"/>
    </row>
    <row r="74" spans="2:4">
      <c r="B74" s="37"/>
      <c r="C74" s="30"/>
      <c r="D74" s="36"/>
    </row>
    <row r="75" spans="2:4" ht="25.5">
      <c r="B75" s="31" t="s">
        <v>134</v>
      </c>
      <c r="C75" s="38">
        <v>3</v>
      </c>
      <c r="D75" s="36"/>
    </row>
    <row r="76" spans="2:4" ht="25.5">
      <c r="B76" s="31" t="s">
        <v>129</v>
      </c>
      <c r="C76" s="38">
        <v>1</v>
      </c>
      <c r="D76" s="36"/>
    </row>
    <row r="77" spans="2:4" ht="51">
      <c r="B77" s="31" t="s">
        <v>131</v>
      </c>
      <c r="C77" s="38">
        <v>2</v>
      </c>
      <c r="D77" s="36"/>
    </row>
    <row r="78" spans="2:4" ht="38.25">
      <c r="B78" s="31" t="s">
        <v>130</v>
      </c>
      <c r="C78" s="38" t="s">
        <v>132</v>
      </c>
      <c r="D78" s="36"/>
    </row>
    <row r="79" spans="2:4" ht="25.5">
      <c r="B79" s="31" t="s">
        <v>127</v>
      </c>
      <c r="C79" s="38">
        <v>0</v>
      </c>
      <c r="D79" s="36"/>
    </row>
  </sheetData>
  <mergeCells count="7">
    <mergeCell ref="B72:C72"/>
    <mergeCell ref="B60:D60"/>
    <mergeCell ref="B61:D61"/>
    <mergeCell ref="A12:A15"/>
    <mergeCell ref="A1:D1"/>
    <mergeCell ref="A2:D2"/>
    <mergeCell ref="B59:C59"/>
  </mergeCells>
  <dataValidations count="5">
    <dataValidation type="decimal" allowBlank="1" showInputMessage="1" showErrorMessage="1" sqref="D42 D11 D9 D17">
      <formula1>-999999999</formula1>
      <formula2>999999999999</formula2>
    </dataValidation>
    <dataValidation type="decimal" allowBlank="1" showInputMessage="1" showErrorMessage="1" error="Значение должно быть действительным числом" sqref="D43:D56 D12:D14 D10 D16 D18:D41 E19 D5:D8">
      <formula1>-999999999</formula1>
      <formula2>999999999999</formula2>
    </dataValidation>
    <dataValidation type="textLength" operator="lessThanOrEqual" allowBlank="1" showInputMessage="1" showErrorMessage="1" errorTitle="Ошибка" error="Допускается ввод не более 900 символов!" sqref="B35 C14">
      <formula1>900</formula1>
    </dataValidation>
    <dataValidation type="list" allowBlank="1" showInputMessage="1" showErrorMessage="1" errorTitle="Внимание" error="Выберите значение из списка" prompt="Выберите значение из списка" sqref="D15">
      <formula1>kind_of_purchase_method</formula1>
    </dataValidation>
    <dataValidation type="list" allowBlank="1" showInputMessage="1" showErrorMessage="1" error="Выберите значение из списка" prompt="Выберите значение из списка" sqref="B12">
      <formula1>kind_of_fuels</formula1>
    </dataValidation>
  </dataValidations>
  <pageMargins left="0.7" right="0.2" top="0.37" bottom="0.42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производ.показатели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2014-03-05T10:17:50Z</dcterms:modified>
</cp:coreProperties>
</file>